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WPETOFS002\Areato\Staff_SG\Personale_Relazioni_Sindacali\Gestione\gestione presenze\_GESTIONE PRESENZE dal 2015\ASSENTEISMO\ASENTEISMO_BRUNETTA_ANNO 2018\"/>
    </mc:Choice>
  </mc:AlternateContent>
  <bookViews>
    <workbookView xWindow="0" yWindow="0" windowWidth="28230" windowHeight="12150"/>
  </bookViews>
  <sheets>
    <sheet name="anno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R32" i="1"/>
  <c r="R35" i="1" s="1"/>
  <c r="R31" i="1"/>
  <c r="R30" i="1"/>
  <c r="P35" i="1"/>
  <c r="P33" i="1"/>
  <c r="R27" i="1"/>
  <c r="R25" i="1"/>
  <c r="R28" i="1" s="1"/>
  <c r="R24" i="1"/>
  <c r="R23" i="1"/>
  <c r="P28" i="1"/>
  <c r="P26" i="1"/>
  <c r="R20" i="1"/>
  <c r="R18" i="1"/>
  <c r="R21" i="1" s="1"/>
  <c r="R17" i="1"/>
  <c r="R16" i="1"/>
  <c r="R14" i="1"/>
  <c r="R13" i="1"/>
  <c r="R11" i="1"/>
  <c r="R10" i="1"/>
  <c r="R12" i="1" s="1"/>
  <c r="R9" i="1"/>
  <c r="P21" i="1"/>
  <c r="P19" i="1"/>
  <c r="P14" i="1"/>
  <c r="P12" i="1"/>
  <c r="R33" i="1" l="1"/>
  <c r="R26" i="1"/>
  <c r="R19" i="1"/>
  <c r="P7" i="1"/>
  <c r="P5" i="1"/>
  <c r="S3" i="1" l="1"/>
  <c r="N3" i="1"/>
  <c r="N2" i="1"/>
  <c r="R6" i="1"/>
  <c r="R3" i="1"/>
  <c r="R4" i="1"/>
  <c r="R2" i="1"/>
  <c r="S2" i="1" s="1"/>
  <c r="Q35" i="1"/>
  <c r="Q33" i="1"/>
  <c r="Q28" i="1"/>
  <c r="Q26" i="1"/>
  <c r="Q21" i="1"/>
  <c r="Q19" i="1"/>
  <c r="Q14" i="1"/>
  <c r="Q12" i="1"/>
  <c r="Q7" i="1"/>
  <c r="Q5" i="1"/>
  <c r="O35" i="1"/>
  <c r="O33" i="1"/>
  <c r="O28" i="1"/>
  <c r="O26" i="1"/>
  <c r="O21" i="1"/>
  <c r="O19" i="1"/>
  <c r="O14" i="1"/>
  <c r="O12" i="1"/>
  <c r="O7" i="1"/>
  <c r="O5" i="1"/>
  <c r="R7" i="1" l="1"/>
  <c r="R5" i="1"/>
  <c r="N35" i="1"/>
  <c r="M35" i="1"/>
  <c r="L35" i="1"/>
  <c r="K35" i="1"/>
  <c r="N33" i="1"/>
  <c r="M33" i="1"/>
  <c r="L33" i="1"/>
  <c r="K33" i="1"/>
  <c r="N28" i="1"/>
  <c r="M28" i="1"/>
  <c r="L28" i="1"/>
  <c r="K28" i="1"/>
  <c r="N26" i="1"/>
  <c r="M26" i="1"/>
  <c r="L26" i="1"/>
  <c r="K26" i="1"/>
  <c r="N21" i="1"/>
  <c r="M21" i="1"/>
  <c r="L21" i="1"/>
  <c r="K21" i="1"/>
  <c r="N19" i="1"/>
  <c r="M19" i="1"/>
  <c r="L19" i="1"/>
  <c r="K19" i="1"/>
  <c r="N14" i="1"/>
  <c r="M14" i="1"/>
  <c r="L14" i="1"/>
  <c r="K14" i="1"/>
  <c r="N12" i="1"/>
  <c r="M12" i="1"/>
  <c r="L12" i="1"/>
  <c r="K12" i="1"/>
  <c r="M7" i="1"/>
  <c r="L7" i="1"/>
  <c r="K7" i="1"/>
  <c r="N7" i="1"/>
  <c r="N5" i="1"/>
  <c r="M5" i="1"/>
  <c r="L5" i="1"/>
  <c r="K5" i="1"/>
  <c r="J35" i="1" l="1"/>
  <c r="I35" i="1"/>
  <c r="H35" i="1"/>
  <c r="G35" i="1"/>
  <c r="F35" i="1"/>
  <c r="E35" i="1"/>
  <c r="D35" i="1"/>
  <c r="C35" i="1"/>
  <c r="S34" i="1"/>
  <c r="J34" i="1"/>
  <c r="J33" i="1"/>
  <c r="I33" i="1"/>
  <c r="H33" i="1"/>
  <c r="G33" i="1"/>
  <c r="F33" i="1"/>
  <c r="E33" i="1"/>
  <c r="D33" i="1"/>
  <c r="C33" i="1"/>
  <c r="S32" i="1"/>
  <c r="S35" i="1" s="1"/>
  <c r="S31" i="1"/>
  <c r="S30" i="1"/>
  <c r="I28" i="1"/>
  <c r="H28" i="1"/>
  <c r="G28" i="1"/>
  <c r="F28" i="1"/>
  <c r="E28" i="1"/>
  <c r="D28" i="1"/>
  <c r="C28" i="1"/>
  <c r="J27" i="1"/>
  <c r="J28" i="1" s="1"/>
  <c r="J26" i="1"/>
  <c r="I26" i="1"/>
  <c r="H26" i="1"/>
  <c r="G26" i="1"/>
  <c r="F26" i="1"/>
  <c r="E26" i="1"/>
  <c r="D26" i="1"/>
  <c r="C26" i="1"/>
  <c r="S25" i="1"/>
  <c r="S24" i="1"/>
  <c r="S23" i="1"/>
  <c r="J21" i="1"/>
  <c r="I21" i="1"/>
  <c r="H21" i="1"/>
  <c r="G21" i="1"/>
  <c r="F21" i="1"/>
  <c r="E21" i="1"/>
  <c r="D21" i="1"/>
  <c r="C21" i="1"/>
  <c r="S20" i="1"/>
  <c r="J20" i="1"/>
  <c r="J19" i="1"/>
  <c r="I19" i="1"/>
  <c r="H19" i="1"/>
  <c r="G19" i="1"/>
  <c r="F19" i="1"/>
  <c r="E19" i="1"/>
  <c r="D19" i="1"/>
  <c r="C19" i="1"/>
  <c r="S18" i="1"/>
  <c r="S21" i="1" s="1"/>
  <c r="S17" i="1"/>
  <c r="S16" i="1"/>
  <c r="I14" i="1"/>
  <c r="H14" i="1"/>
  <c r="G14" i="1"/>
  <c r="F14" i="1"/>
  <c r="E14" i="1"/>
  <c r="D14" i="1"/>
  <c r="C14" i="1"/>
  <c r="J13" i="1"/>
  <c r="J14" i="1" s="1"/>
  <c r="J12" i="1"/>
  <c r="I12" i="1"/>
  <c r="H12" i="1"/>
  <c r="G12" i="1"/>
  <c r="F12" i="1"/>
  <c r="E12" i="1"/>
  <c r="D12" i="1"/>
  <c r="C12" i="1"/>
  <c r="S11" i="1"/>
  <c r="S10" i="1"/>
  <c r="S9" i="1"/>
  <c r="J7" i="1"/>
  <c r="I7" i="1"/>
  <c r="H7" i="1"/>
  <c r="G7" i="1"/>
  <c r="F7" i="1"/>
  <c r="E7" i="1"/>
  <c r="D7" i="1"/>
  <c r="C7" i="1"/>
  <c r="S6" i="1"/>
  <c r="J6" i="1"/>
  <c r="J5" i="1"/>
  <c r="I5" i="1"/>
  <c r="H5" i="1"/>
  <c r="G5" i="1"/>
  <c r="F5" i="1"/>
  <c r="E5" i="1"/>
  <c r="D5" i="1"/>
  <c r="C5" i="1"/>
  <c r="S4" i="1"/>
  <c r="S7" i="1" s="1"/>
  <c r="S33" i="1" l="1"/>
  <c r="S26" i="1"/>
  <c r="S19" i="1"/>
  <c r="S12" i="1"/>
  <c r="S5" i="1"/>
  <c r="S13" i="1"/>
  <c r="S14" i="1" s="1"/>
  <c r="S27" i="1"/>
  <c r="S28" i="1" s="1"/>
</calcChain>
</file>

<file path=xl/sharedStrings.xml><?xml version="1.0" encoding="utf-8"?>
<sst xmlns="http://schemas.openxmlformats.org/spreadsheetml/2006/main" count="79" uniqueCount="31">
  <si>
    <t>TASSI DI ASSENZA E ASSENTEISMO NETTO DEL PERSONALE DIPENDENTE 
DIVISO PER AREE DIRIGENZIALI (compresi i Dirigenti) - 2018</t>
  </si>
  <si>
    <t xml:space="preserve"> </t>
  </si>
  <si>
    <t>Gennaio
2018</t>
  </si>
  <si>
    <t>Febbraio
2018</t>
  </si>
  <si>
    <t>Marzo
2018</t>
  </si>
  <si>
    <t>Primo Trim
2018</t>
  </si>
  <si>
    <t>Aprile
2018</t>
  </si>
  <si>
    <t>Maggio
2018</t>
  </si>
  <si>
    <t>Giugno
2018</t>
  </si>
  <si>
    <t>Secondo Trim
2018</t>
  </si>
  <si>
    <t>Luglio
2018</t>
  </si>
  <si>
    <t>Agosto
2018</t>
  </si>
  <si>
    <t>Settembre
2018</t>
  </si>
  <si>
    <t>Terzo Trim
2018</t>
  </si>
  <si>
    <t>Ottobre
2018</t>
  </si>
  <si>
    <t>Novembre
2018</t>
  </si>
  <si>
    <t>Dicembre
2018</t>
  </si>
  <si>
    <t>Quarto Trim
2018</t>
  </si>
  <si>
    <t>Totale
2018</t>
  </si>
  <si>
    <t>CAMERA DI COMMERCIO DI TORINO</t>
  </si>
  <si>
    <t>NUMERO UNITA' DI PERSONALE</t>
  </si>
  <si>
    <t/>
  </si>
  <si>
    <t>A) TOTALE COMPLESSIVO DEI GIORNI DI ASSENZA (sono ricompresi tutti i giorni di assenza a qualsiasi titolo: per ferie, permessi, aspettativa, congedo matern. obbligatorio, ecc.)</t>
  </si>
  <si>
    <t>B) GIORNI LAVORATIVI COMPLESSIVI (il calcolo tiene conto del personale a part-time verticale)</t>
  </si>
  <si>
    <t>TASSO DI ASSENZA  (A/B)</t>
  </si>
  <si>
    <t>C) GIORNI DI ASSENZA NETTI  - ASSENTEISMO (sono esclusi i giorni di assenza per ferie e congedo obbligatorio)</t>
  </si>
  <si>
    <t>TASSO DI ASSENTEISMO NETTO (C/B)</t>
  </si>
  <si>
    <t xml:space="preserve">Area Organizzativa:
ANAGRAFE ECONOMICA                      </t>
  </si>
  <si>
    <t xml:space="preserve">Area Organizzativa:
RISORSE FINANZIARIE E PROVVEDITORATO           </t>
  </si>
  <si>
    <t xml:space="preserve">Area Organizzativa:
UFFICI DI STAFF AL SEGRETARIO GENERALE        </t>
  </si>
  <si>
    <t>Area Organizzativa:
SVILUPPO DEL TERRITORIO E REGOLAZIONE DEL MERCATO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</si>
</sst>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workbookViewId="0">
      <selection activeCell="B13" sqref="B13"/>
    </sheetView>
  </sheetViews>
  <sheetFormatPr defaultRowHeight="15" x14ac:dyDescent="0.25"/>
  <cols>
    <col min="1" max="1" width="39" customWidth="1"/>
    <col min="2" max="2" width="60.140625" customWidth="1"/>
    <col min="3" max="19" width="9.7109375" customWidth="1"/>
  </cols>
  <sheetData>
    <row r="1" spans="1:19" ht="45" customHeight="1" x14ac:dyDescent="0.25">
      <c r="A1" s="16" t="s">
        <v>0</v>
      </c>
      <c r="B1" s="16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</row>
    <row r="2" spans="1:19" x14ac:dyDescent="0.25">
      <c r="A2" s="15" t="s">
        <v>19</v>
      </c>
      <c r="B2" s="3" t="s">
        <v>20</v>
      </c>
      <c r="C2" s="3">
        <v>300</v>
      </c>
      <c r="D2" s="3">
        <v>299</v>
      </c>
      <c r="E2" s="3">
        <v>298</v>
      </c>
      <c r="F2" s="4">
        <v>897</v>
      </c>
      <c r="G2" s="3">
        <v>298</v>
      </c>
      <c r="H2" s="3">
        <v>295</v>
      </c>
      <c r="I2" s="3">
        <v>295</v>
      </c>
      <c r="J2" s="4">
        <v>888</v>
      </c>
      <c r="K2" s="3">
        <v>293</v>
      </c>
      <c r="L2" s="3">
        <v>292</v>
      </c>
      <c r="M2" s="3">
        <v>291</v>
      </c>
      <c r="N2" s="9">
        <f>SUM(K2:M2)</f>
        <v>876</v>
      </c>
      <c r="O2" s="12">
        <v>288</v>
      </c>
      <c r="P2" s="12">
        <v>287</v>
      </c>
      <c r="Q2" s="12">
        <v>285</v>
      </c>
      <c r="R2" s="4">
        <f>SUM(O2:Q2)</f>
        <v>860</v>
      </c>
      <c r="S2" s="4">
        <f>F2+J2+N2+R2</f>
        <v>3521</v>
      </c>
    </row>
    <row r="3" spans="1:19" ht="51" x14ac:dyDescent="0.25">
      <c r="A3" s="16" t="s">
        <v>21</v>
      </c>
      <c r="B3" s="3" t="s">
        <v>22</v>
      </c>
      <c r="C3" s="3">
        <v>1324</v>
      </c>
      <c r="D3" s="3">
        <v>934</v>
      </c>
      <c r="E3" s="3">
        <v>1007</v>
      </c>
      <c r="F3" s="4">
        <v>3265</v>
      </c>
      <c r="G3" s="3">
        <v>1609</v>
      </c>
      <c r="H3" s="3">
        <v>768</v>
      </c>
      <c r="I3" s="3">
        <v>872</v>
      </c>
      <c r="J3" s="4">
        <v>3249</v>
      </c>
      <c r="K3" s="3">
        <v>1586</v>
      </c>
      <c r="L3" s="3">
        <v>3055</v>
      </c>
      <c r="M3" s="3">
        <v>961</v>
      </c>
      <c r="N3" s="9">
        <f t="shared" ref="N3" si="0">SUM(K3:M3)</f>
        <v>5602</v>
      </c>
      <c r="O3" s="12">
        <v>733</v>
      </c>
      <c r="P3" s="12">
        <v>800</v>
      </c>
      <c r="Q3" s="12">
        <v>1161</v>
      </c>
      <c r="R3" s="9">
        <f t="shared" ref="R3:R4" si="1">SUM(O3:Q3)</f>
        <v>2694</v>
      </c>
      <c r="S3" s="4">
        <f>F3+J3+N3+R3</f>
        <v>14810</v>
      </c>
    </row>
    <row r="4" spans="1:19" ht="25.5" x14ac:dyDescent="0.25">
      <c r="A4" s="16" t="s">
        <v>21</v>
      </c>
      <c r="B4" s="3" t="s">
        <v>23</v>
      </c>
      <c r="C4" s="3">
        <v>6561</v>
      </c>
      <c r="D4" s="3">
        <v>5928</v>
      </c>
      <c r="E4" s="3">
        <v>6516</v>
      </c>
      <c r="F4" s="4">
        <v>19005</v>
      </c>
      <c r="G4" s="3">
        <v>5629</v>
      </c>
      <c r="H4" s="3">
        <v>6449</v>
      </c>
      <c r="I4" s="3">
        <v>6157</v>
      </c>
      <c r="J4" s="4">
        <v>18235</v>
      </c>
      <c r="K4" s="3">
        <v>6408</v>
      </c>
      <c r="L4" s="3">
        <v>6384</v>
      </c>
      <c r="M4" s="3">
        <v>5769</v>
      </c>
      <c r="N4" s="10">
        <v>18561</v>
      </c>
      <c r="O4" s="12">
        <v>6570</v>
      </c>
      <c r="P4" s="12">
        <v>5980</v>
      </c>
      <c r="Q4" s="12">
        <v>5372</v>
      </c>
      <c r="R4" s="9">
        <f t="shared" si="1"/>
        <v>17922</v>
      </c>
      <c r="S4" s="4">
        <f t="shared" ref="S4:S6" si="2">F4+J4+N4+R4</f>
        <v>73723</v>
      </c>
    </row>
    <row r="5" spans="1:19" x14ac:dyDescent="0.25">
      <c r="A5" s="16" t="s">
        <v>21</v>
      </c>
      <c r="B5" s="5" t="s">
        <v>24</v>
      </c>
      <c r="C5" s="6">
        <f t="shared" ref="C5:S5" si="3">IF(C4&lt;&gt;0,C3/C4,0)</f>
        <v>0.20179850632525528</v>
      </c>
      <c r="D5" s="6">
        <f t="shared" si="3"/>
        <v>0.15755735492577597</v>
      </c>
      <c r="E5" s="6">
        <f t="shared" si="3"/>
        <v>0.15454266421117249</v>
      </c>
      <c r="F5" s="7">
        <f t="shared" si="3"/>
        <v>0.17179689555380162</v>
      </c>
      <c r="G5" s="6">
        <f t="shared" si="3"/>
        <v>0.28584117960561378</v>
      </c>
      <c r="H5" s="6">
        <f t="shared" si="3"/>
        <v>0.11908823073344704</v>
      </c>
      <c r="I5" s="6">
        <f t="shared" si="3"/>
        <v>0.14162741594932596</v>
      </c>
      <c r="J5" s="7">
        <f t="shared" si="3"/>
        <v>0.17817384151357279</v>
      </c>
      <c r="K5" s="6">
        <f t="shared" si="3"/>
        <v>0.24750312109862671</v>
      </c>
      <c r="L5" s="6">
        <f t="shared" si="3"/>
        <v>0.47854010025062654</v>
      </c>
      <c r="M5" s="6">
        <f t="shared" si="3"/>
        <v>0.16657999653319466</v>
      </c>
      <c r="N5" s="11">
        <f t="shared" si="3"/>
        <v>0.30181563493346264</v>
      </c>
      <c r="O5" s="13">
        <f t="shared" si="3"/>
        <v>0.11156773211567732</v>
      </c>
      <c r="P5" s="13">
        <f t="shared" si="3"/>
        <v>0.13377926421404682</v>
      </c>
      <c r="Q5" s="13">
        <f t="shared" ref="Q5" si="4">IF(Q4&lt;&gt;0,Q3/Q4,0)</f>
        <v>0.21612062546537603</v>
      </c>
      <c r="R5" s="7">
        <f>IF(R4&lt;&gt;0,R3/R4,0)</f>
        <v>0.15031804486106462</v>
      </c>
      <c r="S5" s="7">
        <f t="shared" si="3"/>
        <v>0.20088710443145288</v>
      </c>
    </row>
    <row r="6" spans="1:19" ht="38.25" x14ac:dyDescent="0.25">
      <c r="A6" s="16" t="s">
        <v>21</v>
      </c>
      <c r="B6" s="3" t="s">
        <v>25</v>
      </c>
      <c r="C6" s="3">
        <v>499</v>
      </c>
      <c r="D6" s="3">
        <v>521</v>
      </c>
      <c r="E6" s="3">
        <v>444</v>
      </c>
      <c r="F6" s="4">
        <v>1464</v>
      </c>
      <c r="G6" s="3">
        <v>294</v>
      </c>
      <c r="H6" s="3">
        <v>420</v>
      </c>
      <c r="I6" s="3">
        <v>331</v>
      </c>
      <c r="J6" s="4">
        <f>SUM(G6:I6)</f>
        <v>1045</v>
      </c>
      <c r="K6" s="12">
        <v>319</v>
      </c>
      <c r="L6" s="12">
        <v>344</v>
      </c>
      <c r="M6" s="12">
        <v>367</v>
      </c>
      <c r="N6" s="10">
        <v>1030</v>
      </c>
      <c r="O6" s="12">
        <v>439</v>
      </c>
      <c r="P6" s="12">
        <v>317</v>
      </c>
      <c r="Q6" s="12">
        <v>329</v>
      </c>
      <c r="R6" s="4">
        <f>SUM(O6:Q6)</f>
        <v>1085</v>
      </c>
      <c r="S6" s="4">
        <f t="shared" si="2"/>
        <v>4624</v>
      </c>
    </row>
    <row r="7" spans="1:19" x14ac:dyDescent="0.25">
      <c r="A7" s="16" t="s">
        <v>21</v>
      </c>
      <c r="B7" s="5" t="s">
        <v>26</v>
      </c>
      <c r="C7" s="6">
        <f t="shared" ref="C7:S7" si="5">IF(C4&lt;&gt;0,C6/C4,0)</f>
        <v>7.6055479347660424E-2</v>
      </c>
      <c r="D7" s="6">
        <f t="shared" si="5"/>
        <v>8.7887989203778674E-2</v>
      </c>
      <c r="E7" s="6">
        <f t="shared" si="5"/>
        <v>6.8139963167587483E-2</v>
      </c>
      <c r="F7" s="7">
        <f t="shared" si="5"/>
        <v>7.7032359905288075E-2</v>
      </c>
      <c r="G7" s="6">
        <f t="shared" si="5"/>
        <v>5.2229525670634214E-2</v>
      </c>
      <c r="H7" s="6">
        <f t="shared" si="5"/>
        <v>6.5126376182353854E-2</v>
      </c>
      <c r="I7" s="6">
        <f t="shared" si="5"/>
        <v>5.3759948026636348E-2</v>
      </c>
      <c r="J7" s="7">
        <f t="shared" si="5"/>
        <v>5.7307375925418153E-2</v>
      </c>
      <c r="K7" s="13">
        <f t="shared" si="5"/>
        <v>4.9781523096129834E-2</v>
      </c>
      <c r="L7" s="13">
        <f t="shared" si="5"/>
        <v>5.3884711779448619E-2</v>
      </c>
      <c r="M7" s="13">
        <f t="shared" si="5"/>
        <v>6.361587796845207E-2</v>
      </c>
      <c r="N7" s="11">
        <f t="shared" ref="N7:P7" si="6">IF(N4&lt;&gt;0,N6/N4,0)</f>
        <v>5.5492699746780887E-2</v>
      </c>
      <c r="O7" s="13">
        <f t="shared" si="6"/>
        <v>6.6818873668188741E-2</v>
      </c>
      <c r="P7" s="13">
        <f t="shared" si="6"/>
        <v>5.301003344481605E-2</v>
      </c>
      <c r="Q7" s="13">
        <f t="shared" ref="Q7" si="7">IF(Q4&lt;&gt;0,Q6/Q4,0)</f>
        <v>6.1243484735666417E-2</v>
      </c>
      <c r="R7" s="7">
        <f t="shared" si="5"/>
        <v>6.0540118290369378E-2</v>
      </c>
      <c r="S7" s="7">
        <f t="shared" si="5"/>
        <v>6.2721267447065368E-2</v>
      </c>
    </row>
    <row r="8" spans="1:19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8"/>
      <c r="R8" s="8"/>
      <c r="S8" s="8"/>
    </row>
    <row r="9" spans="1:19" x14ac:dyDescent="0.25">
      <c r="A9" s="15" t="s">
        <v>29</v>
      </c>
      <c r="B9" s="3" t="s">
        <v>20</v>
      </c>
      <c r="C9" s="3">
        <v>28</v>
      </c>
      <c r="D9" s="3">
        <v>28</v>
      </c>
      <c r="E9" s="3">
        <v>28</v>
      </c>
      <c r="F9" s="4">
        <v>84</v>
      </c>
      <c r="G9" s="3">
        <v>28</v>
      </c>
      <c r="H9" s="3">
        <v>27</v>
      </c>
      <c r="I9" s="3">
        <v>27</v>
      </c>
      <c r="J9" s="4">
        <v>82</v>
      </c>
      <c r="K9" s="12">
        <v>27</v>
      </c>
      <c r="L9" s="12">
        <v>27</v>
      </c>
      <c r="M9" s="12">
        <v>27</v>
      </c>
      <c r="N9" s="10">
        <v>81</v>
      </c>
      <c r="O9" s="12">
        <v>27</v>
      </c>
      <c r="P9" s="12">
        <v>27</v>
      </c>
      <c r="Q9" s="12">
        <v>27</v>
      </c>
      <c r="R9" s="14">
        <f>SUM(O9:Q9)</f>
        <v>81</v>
      </c>
      <c r="S9" s="4">
        <f>F9+J9+N9+R9</f>
        <v>328</v>
      </c>
    </row>
    <row r="10" spans="1:19" ht="51" x14ac:dyDescent="0.25">
      <c r="A10" s="16" t="s">
        <v>21</v>
      </c>
      <c r="B10" s="3" t="s">
        <v>22</v>
      </c>
      <c r="C10" s="3">
        <v>146</v>
      </c>
      <c r="D10" s="3">
        <v>93</v>
      </c>
      <c r="E10" s="3">
        <v>103</v>
      </c>
      <c r="F10" s="4">
        <v>342</v>
      </c>
      <c r="G10" s="3">
        <v>169</v>
      </c>
      <c r="H10" s="3">
        <v>86</v>
      </c>
      <c r="I10" s="3">
        <v>105</v>
      </c>
      <c r="J10" s="4">
        <v>360</v>
      </c>
      <c r="K10" s="12">
        <v>161</v>
      </c>
      <c r="L10" s="12">
        <v>339</v>
      </c>
      <c r="M10" s="12">
        <v>67</v>
      </c>
      <c r="N10" s="10">
        <v>567</v>
      </c>
      <c r="O10" s="12">
        <v>55</v>
      </c>
      <c r="P10" s="12">
        <v>71</v>
      </c>
      <c r="Q10" s="12">
        <v>102</v>
      </c>
      <c r="R10" s="14">
        <f t="shared" ref="R10:R11" si="8">SUM(O10:Q10)</f>
        <v>228</v>
      </c>
      <c r="S10" s="4">
        <f t="shared" ref="S10:S13" si="9">F10+J10+N10+R10</f>
        <v>1497</v>
      </c>
    </row>
    <row r="11" spans="1:19" ht="25.5" x14ac:dyDescent="0.25">
      <c r="A11" s="16" t="s">
        <v>21</v>
      </c>
      <c r="B11" s="3" t="s">
        <v>23</v>
      </c>
      <c r="C11" s="3">
        <v>616</v>
      </c>
      <c r="D11" s="3">
        <v>560</v>
      </c>
      <c r="E11" s="3">
        <v>616</v>
      </c>
      <c r="F11" s="4">
        <v>1792</v>
      </c>
      <c r="G11" s="3">
        <v>532</v>
      </c>
      <c r="H11" s="3">
        <v>594</v>
      </c>
      <c r="I11" s="3">
        <v>567</v>
      </c>
      <c r="J11" s="4">
        <v>1693</v>
      </c>
      <c r="K11" s="12">
        <v>594</v>
      </c>
      <c r="L11" s="12">
        <v>594</v>
      </c>
      <c r="M11" s="12">
        <v>540</v>
      </c>
      <c r="N11" s="10">
        <v>1728</v>
      </c>
      <c r="O11" s="12">
        <v>621</v>
      </c>
      <c r="P11" s="12">
        <v>567</v>
      </c>
      <c r="Q11" s="12">
        <v>513</v>
      </c>
      <c r="R11" s="14">
        <f t="shared" si="8"/>
        <v>1701</v>
      </c>
      <c r="S11" s="4">
        <f t="shared" si="9"/>
        <v>6914</v>
      </c>
    </row>
    <row r="12" spans="1:19" x14ac:dyDescent="0.25">
      <c r="A12" s="16" t="s">
        <v>21</v>
      </c>
      <c r="B12" s="5" t="s">
        <v>24</v>
      </c>
      <c r="C12" s="6">
        <f t="shared" ref="C12:P12" si="10">IF(C11&lt;&gt;0,C10/C11,0)</f>
        <v>0.23701298701298701</v>
      </c>
      <c r="D12" s="6">
        <f t="shared" si="10"/>
        <v>0.16607142857142856</v>
      </c>
      <c r="E12" s="6">
        <f t="shared" si="10"/>
        <v>0.16720779220779219</v>
      </c>
      <c r="F12" s="7">
        <f t="shared" si="10"/>
        <v>0.19084821428571427</v>
      </c>
      <c r="G12" s="6">
        <f t="shared" si="10"/>
        <v>0.31766917293233082</v>
      </c>
      <c r="H12" s="6">
        <f t="shared" si="10"/>
        <v>0.14478114478114479</v>
      </c>
      <c r="I12" s="6">
        <f t="shared" si="10"/>
        <v>0.18518518518518517</v>
      </c>
      <c r="J12" s="7">
        <f t="shared" si="10"/>
        <v>0.21264028352037803</v>
      </c>
      <c r="K12" s="13">
        <f t="shared" si="10"/>
        <v>0.27104377104377103</v>
      </c>
      <c r="L12" s="13">
        <f t="shared" si="10"/>
        <v>0.57070707070707072</v>
      </c>
      <c r="M12" s="13">
        <f t="shared" si="10"/>
        <v>0.12407407407407407</v>
      </c>
      <c r="N12" s="11">
        <f t="shared" si="10"/>
        <v>0.328125</v>
      </c>
      <c r="O12" s="13">
        <f t="shared" si="10"/>
        <v>8.8566827697262485E-2</v>
      </c>
      <c r="P12" s="13">
        <f t="shared" si="10"/>
        <v>0.12522045855379188</v>
      </c>
      <c r="Q12" s="13">
        <f t="shared" ref="Q12" si="11">IF(Q11&lt;&gt;0,Q10/Q11,0)</f>
        <v>0.19883040935672514</v>
      </c>
      <c r="R12" s="7">
        <f>IF(R11&lt;&gt;0,R10/R11,0)</f>
        <v>0.13403880070546736</v>
      </c>
      <c r="S12" s="7">
        <f t="shared" ref="S12" si="12">IF(S11&lt;&gt;0,S10/S11,0)</f>
        <v>0.21651721145501882</v>
      </c>
    </row>
    <row r="13" spans="1:19" ht="38.25" x14ac:dyDescent="0.25">
      <c r="A13" s="16" t="s">
        <v>21</v>
      </c>
      <c r="B13" s="3" t="s">
        <v>25</v>
      </c>
      <c r="C13" s="3">
        <v>66</v>
      </c>
      <c r="D13" s="3">
        <v>57</v>
      </c>
      <c r="E13" s="3">
        <v>24</v>
      </c>
      <c r="F13" s="4">
        <v>147</v>
      </c>
      <c r="G13" s="3">
        <v>46</v>
      </c>
      <c r="H13" s="3">
        <v>50</v>
      </c>
      <c r="I13" s="3">
        <v>43</v>
      </c>
      <c r="J13" s="4">
        <f>SUM(G13:I13)</f>
        <v>139</v>
      </c>
      <c r="K13" s="12">
        <v>33</v>
      </c>
      <c r="L13" s="12">
        <v>38</v>
      </c>
      <c r="M13" s="12">
        <v>34</v>
      </c>
      <c r="N13" s="10">
        <v>105</v>
      </c>
      <c r="O13" s="12">
        <v>36</v>
      </c>
      <c r="P13" s="12">
        <v>32</v>
      </c>
      <c r="Q13" s="12">
        <v>40</v>
      </c>
      <c r="R13" s="14">
        <f>SUM(O13:Q13)</f>
        <v>108</v>
      </c>
      <c r="S13" s="4">
        <f t="shared" si="9"/>
        <v>499</v>
      </c>
    </row>
    <row r="14" spans="1:19" x14ac:dyDescent="0.25">
      <c r="A14" s="16" t="s">
        <v>21</v>
      </c>
      <c r="B14" s="5" t="s">
        <v>26</v>
      </c>
      <c r="C14" s="6">
        <f t="shared" ref="C14:P14" si="13">IF(C11&lt;&gt;0,C13/C11,0)</f>
        <v>0.10714285714285714</v>
      </c>
      <c r="D14" s="6">
        <f t="shared" si="13"/>
        <v>0.10178571428571428</v>
      </c>
      <c r="E14" s="6">
        <f t="shared" si="13"/>
        <v>3.896103896103896E-2</v>
      </c>
      <c r="F14" s="7">
        <f t="shared" si="13"/>
        <v>8.203125E-2</v>
      </c>
      <c r="G14" s="6">
        <f>IF(G11&lt;&gt;0,G13/G11,0)</f>
        <v>8.646616541353383E-2</v>
      </c>
      <c r="H14" s="6">
        <f t="shared" si="13"/>
        <v>8.4175084175084181E-2</v>
      </c>
      <c r="I14" s="6">
        <f t="shared" si="13"/>
        <v>7.5837742504409167E-2</v>
      </c>
      <c r="J14" s="7">
        <f t="shared" si="13"/>
        <v>8.2102776137034844E-2</v>
      </c>
      <c r="K14" s="13">
        <f t="shared" si="13"/>
        <v>5.5555555555555552E-2</v>
      </c>
      <c r="L14" s="13">
        <f t="shared" si="13"/>
        <v>6.3973063973063973E-2</v>
      </c>
      <c r="M14" s="13">
        <f t="shared" si="13"/>
        <v>6.2962962962962957E-2</v>
      </c>
      <c r="N14" s="11">
        <f t="shared" si="13"/>
        <v>6.0763888888888888E-2</v>
      </c>
      <c r="O14" s="13">
        <f t="shared" si="13"/>
        <v>5.7971014492753624E-2</v>
      </c>
      <c r="P14" s="13">
        <f t="shared" si="13"/>
        <v>5.6437389770723101E-2</v>
      </c>
      <c r="Q14" s="13">
        <f t="shared" ref="Q14:R14" si="14">IF(Q11&lt;&gt;0,Q13/Q11,0)</f>
        <v>7.7972709551656916E-2</v>
      </c>
      <c r="R14" s="7">
        <f t="shared" si="14"/>
        <v>6.3492063492063489E-2</v>
      </c>
      <c r="S14" s="7">
        <f t="shared" ref="S14" si="15">IF(S11&lt;&gt;0,S13/S11,0)</f>
        <v>7.2172403818339601E-2</v>
      </c>
    </row>
    <row r="15" spans="1:19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15" t="s">
        <v>28</v>
      </c>
      <c r="B16" s="3" t="s">
        <v>20</v>
      </c>
      <c r="C16" s="3">
        <v>84</v>
      </c>
      <c r="D16" s="3">
        <v>83</v>
      </c>
      <c r="E16" s="3">
        <v>83</v>
      </c>
      <c r="F16" s="4">
        <v>250</v>
      </c>
      <c r="G16" s="3">
        <v>83</v>
      </c>
      <c r="H16" s="3">
        <v>82</v>
      </c>
      <c r="I16" s="3">
        <v>82</v>
      </c>
      <c r="J16" s="4">
        <v>247</v>
      </c>
      <c r="K16" s="12">
        <v>80</v>
      </c>
      <c r="L16" s="12">
        <v>80</v>
      </c>
      <c r="M16" s="12">
        <v>79</v>
      </c>
      <c r="N16" s="10">
        <v>239</v>
      </c>
      <c r="O16" s="12">
        <v>78</v>
      </c>
      <c r="P16" s="12">
        <v>78</v>
      </c>
      <c r="Q16" s="12">
        <v>77</v>
      </c>
      <c r="R16" s="14">
        <f>SUM(O16:Q16)</f>
        <v>233</v>
      </c>
      <c r="S16" s="4">
        <f>F16+J16+N16+R16</f>
        <v>969</v>
      </c>
    </row>
    <row r="17" spans="1:19" ht="51" x14ac:dyDescent="0.25">
      <c r="A17" s="16" t="s">
        <v>21</v>
      </c>
      <c r="B17" s="3" t="s">
        <v>22</v>
      </c>
      <c r="C17" s="3">
        <v>404</v>
      </c>
      <c r="D17" s="3">
        <v>284</v>
      </c>
      <c r="E17" s="3">
        <v>310</v>
      </c>
      <c r="F17" s="4">
        <v>998</v>
      </c>
      <c r="G17" s="3">
        <v>454</v>
      </c>
      <c r="H17" s="3">
        <v>230</v>
      </c>
      <c r="I17" s="3">
        <v>259</v>
      </c>
      <c r="J17" s="4">
        <v>943</v>
      </c>
      <c r="K17" s="12">
        <v>430</v>
      </c>
      <c r="L17" s="12">
        <v>822</v>
      </c>
      <c r="M17" s="12">
        <v>299</v>
      </c>
      <c r="N17" s="10">
        <v>1551</v>
      </c>
      <c r="O17" s="12">
        <v>239</v>
      </c>
      <c r="P17" s="12">
        <v>238</v>
      </c>
      <c r="Q17" s="12">
        <v>328</v>
      </c>
      <c r="R17" s="14">
        <f t="shared" ref="R17:R18" si="16">SUM(O17:Q17)</f>
        <v>805</v>
      </c>
      <c r="S17" s="4">
        <f t="shared" ref="S17:S20" si="17">F17+J17+N17+R17</f>
        <v>4297</v>
      </c>
    </row>
    <row r="18" spans="1:19" ht="25.5" x14ac:dyDescent="0.25">
      <c r="A18" s="16" t="s">
        <v>21</v>
      </c>
      <c r="B18" s="3" t="s">
        <v>23</v>
      </c>
      <c r="C18" s="3">
        <v>1848</v>
      </c>
      <c r="D18" s="3">
        <v>1660</v>
      </c>
      <c r="E18" s="3">
        <v>1826</v>
      </c>
      <c r="F18" s="4">
        <v>5334</v>
      </c>
      <c r="G18" s="3">
        <v>1577</v>
      </c>
      <c r="H18" s="3">
        <v>1804</v>
      </c>
      <c r="I18" s="3">
        <v>1722</v>
      </c>
      <c r="J18" s="4">
        <v>5103</v>
      </c>
      <c r="K18" s="12">
        <v>1760</v>
      </c>
      <c r="L18" s="12">
        <v>1760</v>
      </c>
      <c r="M18" s="12">
        <v>1580</v>
      </c>
      <c r="N18" s="10">
        <v>5100</v>
      </c>
      <c r="O18" s="12">
        <v>1794</v>
      </c>
      <c r="P18" s="12">
        <v>1638</v>
      </c>
      <c r="Q18" s="12">
        <v>1463</v>
      </c>
      <c r="R18" s="14">
        <f t="shared" si="16"/>
        <v>4895</v>
      </c>
      <c r="S18" s="4">
        <f t="shared" si="17"/>
        <v>20432</v>
      </c>
    </row>
    <row r="19" spans="1:19" x14ac:dyDescent="0.25">
      <c r="A19" s="16" t="s">
        <v>21</v>
      </c>
      <c r="B19" s="5" t="s">
        <v>24</v>
      </c>
      <c r="C19" s="6">
        <f t="shared" ref="C19:P19" si="18">IF(C18&lt;&gt;0,C17/C18,0)</f>
        <v>0.21861471861471862</v>
      </c>
      <c r="D19" s="6">
        <f t="shared" si="18"/>
        <v>0.1710843373493976</v>
      </c>
      <c r="E19" s="6">
        <f t="shared" si="18"/>
        <v>0.16976998904709747</v>
      </c>
      <c r="F19" s="7">
        <f t="shared" si="18"/>
        <v>0.1871016122984627</v>
      </c>
      <c r="G19" s="6">
        <f t="shared" si="18"/>
        <v>0.28788839568801522</v>
      </c>
      <c r="H19" s="6">
        <f t="shared" si="18"/>
        <v>0.12749445676274945</v>
      </c>
      <c r="I19" s="6">
        <f t="shared" si="18"/>
        <v>0.15040650406504066</v>
      </c>
      <c r="J19" s="7">
        <f t="shared" si="18"/>
        <v>0.18479325886733294</v>
      </c>
      <c r="K19" s="13">
        <f t="shared" si="18"/>
        <v>0.24431818181818182</v>
      </c>
      <c r="L19" s="13">
        <f t="shared" si="18"/>
        <v>0.46704545454545454</v>
      </c>
      <c r="M19" s="13">
        <f t="shared" si="18"/>
        <v>0.18924050632911393</v>
      </c>
      <c r="N19" s="11">
        <f t="shared" si="18"/>
        <v>0.30411764705882355</v>
      </c>
      <c r="O19" s="13">
        <f t="shared" si="18"/>
        <v>0.13322185061315497</v>
      </c>
      <c r="P19" s="13">
        <f t="shared" si="18"/>
        <v>0.14529914529914531</v>
      </c>
      <c r="Q19" s="13">
        <f t="shared" ref="Q19" si="19">IF(Q18&lt;&gt;0,Q17/Q18,0)</f>
        <v>0.22419685577580314</v>
      </c>
      <c r="R19" s="7">
        <f>IF(R18&lt;&gt;0,R17/R18,0)</f>
        <v>0.1644535240040858</v>
      </c>
      <c r="S19" s="7">
        <f t="shared" ref="S19" si="20">IF(S18&lt;&gt;0,S17/S18,0)</f>
        <v>0.21030736100234926</v>
      </c>
    </row>
    <row r="20" spans="1:19" ht="38.25" x14ac:dyDescent="0.25">
      <c r="A20" s="16" t="s">
        <v>21</v>
      </c>
      <c r="B20" s="3" t="s">
        <v>25</v>
      </c>
      <c r="C20" s="3">
        <v>165</v>
      </c>
      <c r="D20" s="3">
        <v>160</v>
      </c>
      <c r="E20" s="3">
        <v>120</v>
      </c>
      <c r="F20" s="4">
        <v>445</v>
      </c>
      <c r="G20" s="3">
        <v>74</v>
      </c>
      <c r="H20" s="3">
        <v>110</v>
      </c>
      <c r="I20" s="3">
        <v>86</v>
      </c>
      <c r="J20" s="4">
        <f>SUM(G20:I20)</f>
        <v>270</v>
      </c>
      <c r="K20" s="12">
        <v>90</v>
      </c>
      <c r="L20" s="12">
        <v>113</v>
      </c>
      <c r="M20" s="12">
        <v>102</v>
      </c>
      <c r="N20" s="10">
        <v>305</v>
      </c>
      <c r="O20" s="12">
        <v>151</v>
      </c>
      <c r="P20" s="12">
        <v>85</v>
      </c>
      <c r="Q20" s="12">
        <v>90</v>
      </c>
      <c r="R20" s="14">
        <f>SUM(O20:Q20)</f>
        <v>326</v>
      </c>
      <c r="S20" s="4">
        <f t="shared" si="17"/>
        <v>1346</v>
      </c>
    </row>
    <row r="21" spans="1:19" x14ac:dyDescent="0.25">
      <c r="A21" s="16" t="s">
        <v>21</v>
      </c>
      <c r="B21" s="5" t="s">
        <v>26</v>
      </c>
      <c r="C21" s="6">
        <f t="shared" ref="C21:P21" si="21">IF(C18&lt;&gt;0,C20/C18,0)</f>
        <v>8.9285714285714288E-2</v>
      </c>
      <c r="D21" s="6">
        <f t="shared" si="21"/>
        <v>9.6385542168674704E-2</v>
      </c>
      <c r="E21" s="6">
        <f t="shared" si="21"/>
        <v>6.5717415115005479E-2</v>
      </c>
      <c r="F21" s="7">
        <f t="shared" si="21"/>
        <v>8.3427071616047996E-2</v>
      </c>
      <c r="G21" s="6">
        <f t="shared" si="21"/>
        <v>4.6924540266328474E-2</v>
      </c>
      <c r="H21" s="6">
        <f t="shared" si="21"/>
        <v>6.097560975609756E-2</v>
      </c>
      <c r="I21" s="6">
        <f t="shared" si="21"/>
        <v>4.9941927990708478E-2</v>
      </c>
      <c r="J21" s="7">
        <f t="shared" si="21"/>
        <v>5.2910052910052907E-2</v>
      </c>
      <c r="K21" s="13">
        <f t="shared" si="21"/>
        <v>5.113636363636364E-2</v>
      </c>
      <c r="L21" s="13">
        <f t="shared" si="21"/>
        <v>6.4204545454545459E-2</v>
      </c>
      <c r="M21" s="13">
        <f t="shared" si="21"/>
        <v>6.4556962025316453E-2</v>
      </c>
      <c r="N21" s="11">
        <f t="shared" si="21"/>
        <v>5.9803921568627454E-2</v>
      </c>
      <c r="O21" s="13">
        <f t="shared" si="21"/>
        <v>8.4169453734671121E-2</v>
      </c>
      <c r="P21" s="13">
        <f t="shared" si="21"/>
        <v>5.1892551892551896E-2</v>
      </c>
      <c r="Q21" s="13">
        <f t="shared" ref="Q21:R21" si="22">IF(Q18&lt;&gt;0,Q20/Q18,0)</f>
        <v>6.1517429938482568E-2</v>
      </c>
      <c r="R21" s="7">
        <f t="shared" si="22"/>
        <v>6.659856996935648E-2</v>
      </c>
      <c r="S21" s="7">
        <f t="shared" ref="S21" si="23">IF(S18&lt;&gt;0,S20/S18,0)</f>
        <v>6.5877055599060291E-2</v>
      </c>
    </row>
    <row r="22" spans="1:19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15" t="s">
        <v>30</v>
      </c>
      <c r="B23" s="3" t="s">
        <v>20</v>
      </c>
      <c r="C23" s="3">
        <v>79</v>
      </c>
      <c r="D23" s="3">
        <v>79</v>
      </c>
      <c r="E23" s="3">
        <v>78</v>
      </c>
      <c r="F23" s="4">
        <v>236</v>
      </c>
      <c r="G23" s="3">
        <v>78</v>
      </c>
      <c r="H23" s="3">
        <v>77</v>
      </c>
      <c r="I23" s="3">
        <v>77</v>
      </c>
      <c r="J23" s="4">
        <v>232</v>
      </c>
      <c r="K23" s="12">
        <v>77</v>
      </c>
      <c r="L23" s="12">
        <v>76</v>
      </c>
      <c r="M23" s="12">
        <v>76</v>
      </c>
      <c r="N23" s="10">
        <v>229</v>
      </c>
      <c r="O23" s="12">
        <v>76</v>
      </c>
      <c r="P23" s="12">
        <v>75</v>
      </c>
      <c r="Q23" s="12">
        <v>74</v>
      </c>
      <c r="R23" s="14">
        <f>SUM(O23:Q23)</f>
        <v>225</v>
      </c>
      <c r="S23" s="4">
        <f>F23+J23+N23+R23</f>
        <v>922</v>
      </c>
    </row>
    <row r="24" spans="1:19" ht="51" x14ac:dyDescent="0.25">
      <c r="A24" s="16" t="s">
        <v>21</v>
      </c>
      <c r="B24" s="3" t="s">
        <v>22</v>
      </c>
      <c r="C24" s="3">
        <v>349</v>
      </c>
      <c r="D24" s="3">
        <v>286</v>
      </c>
      <c r="E24" s="3">
        <v>249</v>
      </c>
      <c r="F24" s="4">
        <v>884</v>
      </c>
      <c r="G24" s="3">
        <v>407</v>
      </c>
      <c r="H24" s="3">
        <v>205</v>
      </c>
      <c r="I24" s="3">
        <v>229</v>
      </c>
      <c r="J24" s="4">
        <v>841</v>
      </c>
      <c r="K24" s="12">
        <v>461</v>
      </c>
      <c r="L24" s="12">
        <v>857</v>
      </c>
      <c r="M24" s="12">
        <v>239</v>
      </c>
      <c r="N24" s="10">
        <v>1557</v>
      </c>
      <c r="O24" s="12">
        <v>193</v>
      </c>
      <c r="P24" s="12">
        <v>215</v>
      </c>
      <c r="Q24" s="12">
        <v>325</v>
      </c>
      <c r="R24" s="14">
        <f t="shared" ref="R24:R25" si="24">SUM(O24:Q24)</f>
        <v>733</v>
      </c>
      <c r="S24" s="4">
        <f t="shared" ref="S24:S27" si="25">F24+J24+N24+R24</f>
        <v>4015</v>
      </c>
    </row>
    <row r="25" spans="1:19" ht="25.5" x14ac:dyDescent="0.25">
      <c r="A25" s="16" t="s">
        <v>21</v>
      </c>
      <c r="B25" s="3" t="s">
        <v>23</v>
      </c>
      <c r="C25" s="3">
        <v>1724</v>
      </c>
      <c r="D25" s="3">
        <v>1552</v>
      </c>
      <c r="E25" s="3">
        <v>1703</v>
      </c>
      <c r="F25" s="4">
        <v>4979</v>
      </c>
      <c r="G25" s="3">
        <v>1472</v>
      </c>
      <c r="H25" s="3">
        <v>1679</v>
      </c>
      <c r="I25" s="3">
        <v>1605</v>
      </c>
      <c r="J25" s="4">
        <v>4756</v>
      </c>
      <c r="K25" s="12">
        <v>1682</v>
      </c>
      <c r="L25" s="12">
        <v>1659</v>
      </c>
      <c r="M25" s="12">
        <v>1508</v>
      </c>
      <c r="N25" s="10">
        <v>4849</v>
      </c>
      <c r="O25" s="12">
        <v>1721</v>
      </c>
      <c r="P25" s="12">
        <v>1563</v>
      </c>
      <c r="Q25" s="12">
        <v>1396</v>
      </c>
      <c r="R25" s="14">
        <f t="shared" si="24"/>
        <v>4680</v>
      </c>
      <c r="S25" s="4">
        <f t="shared" si="25"/>
        <v>19264</v>
      </c>
    </row>
    <row r="26" spans="1:19" x14ac:dyDescent="0.25">
      <c r="A26" s="16" t="s">
        <v>21</v>
      </c>
      <c r="B26" s="5" t="s">
        <v>24</v>
      </c>
      <c r="C26" s="6">
        <f t="shared" ref="C26:P26" si="26">IF(C25&lt;&gt;0,C24/C25,0)</f>
        <v>0.20243619489559164</v>
      </c>
      <c r="D26" s="6">
        <f t="shared" si="26"/>
        <v>0.18427835051546393</v>
      </c>
      <c r="E26" s="6">
        <f t="shared" si="26"/>
        <v>0.1462125660598943</v>
      </c>
      <c r="F26" s="7">
        <f t="shared" si="26"/>
        <v>0.17754569190600522</v>
      </c>
      <c r="G26" s="6">
        <f t="shared" si="26"/>
        <v>0.2764945652173913</v>
      </c>
      <c r="H26" s="6">
        <f t="shared" si="26"/>
        <v>0.12209648600357356</v>
      </c>
      <c r="I26" s="6">
        <f t="shared" si="26"/>
        <v>0.1426791277258567</v>
      </c>
      <c r="J26" s="7">
        <f t="shared" si="26"/>
        <v>0.17682926829268292</v>
      </c>
      <c r="K26" s="13">
        <f t="shared" si="26"/>
        <v>0.27407847800237811</v>
      </c>
      <c r="L26" s="13">
        <f t="shared" si="26"/>
        <v>0.51657625075346592</v>
      </c>
      <c r="M26" s="13">
        <f t="shared" si="26"/>
        <v>0.15848806366047746</v>
      </c>
      <c r="N26" s="11">
        <f t="shared" si="26"/>
        <v>0.32109713342957313</v>
      </c>
      <c r="O26" s="13">
        <f t="shared" si="26"/>
        <v>0.11214410226612434</v>
      </c>
      <c r="P26" s="13">
        <f t="shared" si="26"/>
        <v>0.13755598208573255</v>
      </c>
      <c r="Q26" s="13">
        <f t="shared" ref="Q26" si="27">IF(Q25&lt;&gt;0,Q24/Q25,0)</f>
        <v>0.23280802292263611</v>
      </c>
      <c r="R26" s="7">
        <f>IF(R25&lt;&gt;0,R24/R25,0)</f>
        <v>0.15662393162393162</v>
      </c>
      <c r="S26" s="7">
        <f t="shared" ref="S26" si="28">IF(S25&lt;&gt;0,S24/S25,0)</f>
        <v>0.20841985049833886</v>
      </c>
    </row>
    <row r="27" spans="1:19" ht="38.25" x14ac:dyDescent="0.25">
      <c r="A27" s="16" t="s">
        <v>21</v>
      </c>
      <c r="B27" s="3" t="s">
        <v>25</v>
      </c>
      <c r="C27" s="3">
        <v>115</v>
      </c>
      <c r="D27" s="3">
        <v>162</v>
      </c>
      <c r="E27" s="3">
        <v>136</v>
      </c>
      <c r="F27" s="4">
        <v>413</v>
      </c>
      <c r="G27" s="3">
        <v>84</v>
      </c>
      <c r="H27" s="3">
        <v>124</v>
      </c>
      <c r="I27" s="3">
        <v>109</v>
      </c>
      <c r="J27" s="4">
        <f>SUM(G27:I27)</f>
        <v>317</v>
      </c>
      <c r="K27" s="12">
        <v>97</v>
      </c>
      <c r="L27" s="12">
        <v>113</v>
      </c>
      <c r="M27" s="12">
        <v>110</v>
      </c>
      <c r="N27" s="10">
        <v>320</v>
      </c>
      <c r="O27" s="12">
        <v>117</v>
      </c>
      <c r="P27" s="12">
        <v>94</v>
      </c>
      <c r="Q27" s="12">
        <v>79</v>
      </c>
      <c r="R27" s="14">
        <f>SUM(O27:Q27)</f>
        <v>290</v>
      </c>
      <c r="S27" s="4">
        <f t="shared" si="25"/>
        <v>1340</v>
      </c>
    </row>
    <row r="28" spans="1:19" x14ac:dyDescent="0.25">
      <c r="A28" s="16" t="s">
        <v>21</v>
      </c>
      <c r="B28" s="5" t="s">
        <v>26</v>
      </c>
      <c r="C28" s="6">
        <f t="shared" ref="C28:P28" si="29">IF(C25&lt;&gt;0,C27/C25,0)</f>
        <v>6.6705336426914147E-2</v>
      </c>
      <c r="D28" s="6">
        <f t="shared" si="29"/>
        <v>0.10438144329896908</v>
      </c>
      <c r="E28" s="6">
        <f t="shared" si="29"/>
        <v>7.985907222548444E-2</v>
      </c>
      <c r="F28" s="7">
        <f t="shared" si="29"/>
        <v>8.2948383209479809E-2</v>
      </c>
      <c r="G28" s="6">
        <f t="shared" si="29"/>
        <v>5.7065217391304345E-2</v>
      </c>
      <c r="H28" s="6">
        <f t="shared" si="29"/>
        <v>7.3853484216795717E-2</v>
      </c>
      <c r="I28" s="6">
        <f t="shared" si="29"/>
        <v>6.7912772585669787E-2</v>
      </c>
      <c r="J28" s="7">
        <f t="shared" si="29"/>
        <v>6.6652649285113538E-2</v>
      </c>
      <c r="K28" s="13">
        <f t="shared" si="29"/>
        <v>5.7669441141498218E-2</v>
      </c>
      <c r="L28" s="13">
        <f t="shared" si="29"/>
        <v>6.8113321277878239E-2</v>
      </c>
      <c r="M28" s="13">
        <f t="shared" si="29"/>
        <v>7.2944297082228118E-2</v>
      </c>
      <c r="N28" s="11">
        <f t="shared" si="29"/>
        <v>6.5992988244998968E-2</v>
      </c>
      <c r="O28" s="13">
        <f t="shared" si="29"/>
        <v>6.7983730389308536E-2</v>
      </c>
      <c r="P28" s="13">
        <f t="shared" si="29"/>
        <v>6.0140754958413305E-2</v>
      </c>
      <c r="Q28" s="13">
        <f t="shared" ref="Q28:R28" si="30">IF(Q25&lt;&gt;0,Q27/Q25,0)</f>
        <v>5.6590257879656158E-2</v>
      </c>
      <c r="R28" s="7">
        <f t="shared" si="30"/>
        <v>6.1965811965811968E-2</v>
      </c>
      <c r="S28" s="7">
        <f t="shared" ref="S28" si="31">IF(S25&lt;&gt;0,S27/S25,0)</f>
        <v>6.9559800664451832E-2</v>
      </c>
    </row>
    <row r="29" spans="1:19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15" t="s">
        <v>27</v>
      </c>
      <c r="B30" s="3" t="s">
        <v>20</v>
      </c>
      <c r="C30" s="3">
        <v>109</v>
      </c>
      <c r="D30" s="3">
        <v>109</v>
      </c>
      <c r="E30" s="3">
        <v>109</v>
      </c>
      <c r="F30" s="4">
        <v>327</v>
      </c>
      <c r="G30" s="3">
        <v>109</v>
      </c>
      <c r="H30" s="3">
        <v>109</v>
      </c>
      <c r="I30" s="3">
        <v>109</v>
      </c>
      <c r="J30" s="4">
        <v>327</v>
      </c>
      <c r="K30" s="12">
        <v>109</v>
      </c>
      <c r="L30" s="12">
        <v>109</v>
      </c>
      <c r="M30" s="12">
        <v>109</v>
      </c>
      <c r="N30" s="10">
        <v>327</v>
      </c>
      <c r="O30" s="12">
        <v>107</v>
      </c>
      <c r="P30" s="12">
        <v>107</v>
      </c>
      <c r="Q30" s="12">
        <v>107</v>
      </c>
      <c r="R30" s="14">
        <f>SUM(O30:Q30)</f>
        <v>321</v>
      </c>
      <c r="S30" s="4">
        <f>F30+J30+N30+R30</f>
        <v>1302</v>
      </c>
    </row>
    <row r="31" spans="1:19" ht="51" x14ac:dyDescent="0.25">
      <c r="A31" s="16" t="s">
        <v>21</v>
      </c>
      <c r="B31" s="3" t="s">
        <v>22</v>
      </c>
      <c r="C31" s="3">
        <v>425</v>
      </c>
      <c r="D31" s="3">
        <v>271</v>
      </c>
      <c r="E31" s="3">
        <v>345</v>
      </c>
      <c r="F31" s="4">
        <v>1041</v>
      </c>
      <c r="G31" s="3">
        <v>579</v>
      </c>
      <c r="H31" s="3">
        <v>247</v>
      </c>
      <c r="I31" s="3">
        <v>279</v>
      </c>
      <c r="J31" s="4">
        <v>1105</v>
      </c>
      <c r="K31" s="12">
        <v>534</v>
      </c>
      <c r="L31" s="12">
        <v>1037</v>
      </c>
      <c r="M31" s="12">
        <v>356</v>
      </c>
      <c r="N31" s="10">
        <v>1927</v>
      </c>
      <c r="O31" s="12">
        <v>246</v>
      </c>
      <c r="P31" s="12">
        <v>276</v>
      </c>
      <c r="Q31" s="12">
        <v>406</v>
      </c>
      <c r="R31" s="14">
        <f t="shared" ref="R31:R32" si="32">SUM(O31:Q31)</f>
        <v>928</v>
      </c>
      <c r="S31" s="4">
        <f t="shared" ref="S31:S34" si="33">F31+J31+N31+R31</f>
        <v>5001</v>
      </c>
    </row>
    <row r="32" spans="1:19" ht="25.5" x14ac:dyDescent="0.25">
      <c r="A32" s="16" t="s">
        <v>21</v>
      </c>
      <c r="B32" s="3" t="s">
        <v>23</v>
      </c>
      <c r="C32" s="3">
        <v>2373</v>
      </c>
      <c r="D32" s="3">
        <v>2156</v>
      </c>
      <c r="E32" s="3">
        <v>2371</v>
      </c>
      <c r="F32" s="4">
        <v>6900</v>
      </c>
      <c r="G32" s="3">
        <v>2048</v>
      </c>
      <c r="H32" s="3">
        <v>2372</v>
      </c>
      <c r="I32" s="3">
        <v>2263</v>
      </c>
      <c r="J32" s="4">
        <v>6683</v>
      </c>
      <c r="K32" s="12">
        <v>2372</v>
      </c>
      <c r="L32" s="12">
        <v>2371</v>
      </c>
      <c r="M32" s="12">
        <v>2141</v>
      </c>
      <c r="N32" s="10">
        <v>6884</v>
      </c>
      <c r="O32" s="12">
        <v>2434</v>
      </c>
      <c r="P32" s="12">
        <v>2212</v>
      </c>
      <c r="Q32" s="12">
        <v>2000</v>
      </c>
      <c r="R32" s="14">
        <f t="shared" si="32"/>
        <v>6646</v>
      </c>
      <c r="S32" s="4">
        <f t="shared" si="33"/>
        <v>27113</v>
      </c>
    </row>
    <row r="33" spans="1:19" x14ac:dyDescent="0.25">
      <c r="A33" s="16" t="s">
        <v>21</v>
      </c>
      <c r="B33" s="5" t="s">
        <v>24</v>
      </c>
      <c r="C33" s="6">
        <f t="shared" ref="C33:P33" si="34">IF(C32&lt;&gt;0,C31/C32,0)</f>
        <v>0.17909818794774546</v>
      </c>
      <c r="D33" s="6">
        <f t="shared" si="34"/>
        <v>0.12569573283858998</v>
      </c>
      <c r="E33" s="6">
        <f t="shared" si="34"/>
        <v>0.14550822437789962</v>
      </c>
      <c r="F33" s="7">
        <f t="shared" si="34"/>
        <v>0.15086956521739131</v>
      </c>
      <c r="G33" s="6">
        <f t="shared" si="34"/>
        <v>0.28271484375</v>
      </c>
      <c r="H33" s="6">
        <f t="shared" si="34"/>
        <v>0.10413153456998314</v>
      </c>
      <c r="I33" s="6">
        <f t="shared" si="34"/>
        <v>0.12328767123287671</v>
      </c>
      <c r="J33" s="7">
        <f t="shared" si="34"/>
        <v>0.16534490498279217</v>
      </c>
      <c r="K33" s="13">
        <f t="shared" si="34"/>
        <v>0.2251264755480607</v>
      </c>
      <c r="L33" s="13">
        <f t="shared" si="34"/>
        <v>0.43736819907212149</v>
      </c>
      <c r="M33" s="13">
        <f t="shared" si="34"/>
        <v>0.1662774404483886</v>
      </c>
      <c r="N33" s="11">
        <f t="shared" si="34"/>
        <v>0.27992446252178965</v>
      </c>
      <c r="O33" s="13">
        <f t="shared" si="34"/>
        <v>0.10106820049301561</v>
      </c>
      <c r="P33" s="13">
        <f t="shared" si="34"/>
        <v>0.12477396021699819</v>
      </c>
      <c r="Q33" s="13">
        <f t="shared" ref="Q33:R33" si="35">IF(Q32&lt;&gt;0,Q31/Q32,0)</f>
        <v>0.20300000000000001</v>
      </c>
      <c r="R33" s="7">
        <f>IF(R32&lt;&gt;0,R31/R32,0)</f>
        <v>0.1396328618718026</v>
      </c>
      <c r="S33" s="7">
        <f t="shared" ref="S33" si="36">IF(S32&lt;&gt;0,S31/S32,0)</f>
        <v>0.18445026371113488</v>
      </c>
    </row>
    <row r="34" spans="1:19" ht="38.25" x14ac:dyDescent="0.25">
      <c r="A34" s="16" t="s">
        <v>21</v>
      </c>
      <c r="B34" s="3" t="s">
        <v>25</v>
      </c>
      <c r="C34" s="3">
        <v>153</v>
      </c>
      <c r="D34" s="3">
        <v>142</v>
      </c>
      <c r="E34" s="3">
        <v>164</v>
      </c>
      <c r="F34" s="4">
        <v>459</v>
      </c>
      <c r="G34" s="3">
        <v>90</v>
      </c>
      <c r="H34" s="3">
        <v>136</v>
      </c>
      <c r="I34" s="3">
        <v>93</v>
      </c>
      <c r="J34" s="4">
        <f>SUM(G34:I34)</f>
        <v>319</v>
      </c>
      <c r="K34" s="12">
        <v>99</v>
      </c>
      <c r="L34" s="12">
        <v>80</v>
      </c>
      <c r="M34" s="12">
        <v>121</v>
      </c>
      <c r="N34" s="10">
        <v>300</v>
      </c>
      <c r="O34" s="12">
        <v>135</v>
      </c>
      <c r="P34" s="12">
        <v>106</v>
      </c>
      <c r="Q34" s="12">
        <v>120</v>
      </c>
      <c r="R34" s="14">
        <f>SUM(O34:Q34)</f>
        <v>361</v>
      </c>
      <c r="S34" s="4">
        <f t="shared" si="33"/>
        <v>1439</v>
      </c>
    </row>
    <row r="35" spans="1:19" x14ac:dyDescent="0.25">
      <c r="A35" s="16" t="s">
        <v>21</v>
      </c>
      <c r="B35" s="5" t="s">
        <v>26</v>
      </c>
      <c r="C35" s="6">
        <f t="shared" ref="C35:P35" si="37">IF(C32&lt;&gt;0,C34/C32,0)</f>
        <v>6.447534766118837E-2</v>
      </c>
      <c r="D35" s="6">
        <f t="shared" si="37"/>
        <v>6.5862708719851573E-2</v>
      </c>
      <c r="E35" s="6">
        <f t="shared" si="37"/>
        <v>6.9169126950653734E-2</v>
      </c>
      <c r="F35" s="7">
        <f t="shared" si="37"/>
        <v>6.6521739130434784E-2</v>
      </c>
      <c r="G35" s="6">
        <f t="shared" si="37"/>
        <v>4.39453125E-2</v>
      </c>
      <c r="H35" s="6">
        <f t="shared" si="37"/>
        <v>5.733558178752108E-2</v>
      </c>
      <c r="I35" s="6">
        <f t="shared" si="37"/>
        <v>4.1095890410958902E-2</v>
      </c>
      <c r="J35" s="7">
        <f t="shared" si="37"/>
        <v>4.7733054017656741E-2</v>
      </c>
      <c r="K35" s="13">
        <f t="shared" si="37"/>
        <v>4.173693086003373E-2</v>
      </c>
      <c r="L35" s="13">
        <f t="shared" si="37"/>
        <v>3.3741037536904259E-2</v>
      </c>
      <c r="M35" s="13">
        <f t="shared" si="37"/>
        <v>5.6515646893974779E-2</v>
      </c>
      <c r="N35" s="11">
        <f t="shared" si="37"/>
        <v>4.3579314352120861E-2</v>
      </c>
      <c r="O35" s="13">
        <f t="shared" si="37"/>
        <v>5.5464256368118324E-2</v>
      </c>
      <c r="P35" s="13">
        <f t="shared" si="37"/>
        <v>4.7920433996383363E-2</v>
      </c>
      <c r="Q35" s="13">
        <f t="shared" ref="Q35:R35" si="38">IF(Q32&lt;&gt;0,Q34/Q32,0)</f>
        <v>0.06</v>
      </c>
      <c r="R35" s="7">
        <f t="shared" si="38"/>
        <v>5.431838699969907E-2</v>
      </c>
      <c r="S35" s="7">
        <f t="shared" ref="S35" si="39">IF(S32&lt;&gt;0,S34/S32,0)</f>
        <v>5.3074171061852249E-2</v>
      </c>
    </row>
  </sheetData>
  <mergeCells count="6">
    <mergeCell ref="A30:A35"/>
    <mergeCell ref="A1:B1"/>
    <mergeCell ref="A2:A7"/>
    <mergeCell ref="A9:A14"/>
    <mergeCell ref="A16:A21"/>
    <mergeCell ref="A23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&amp;C&amp;"Verdana,Normale"&amp;9PersonaIe, Organizzazione e Relazioni sindacali&amp;R&amp;"Verdana,Normale"&amp;9Aggiornato al 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2018</vt:lpstr>
    </vt:vector>
  </TitlesOfParts>
  <Company>Camera di commercio di Torino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Nocerino Stefania</dc:creator>
  <cp:lastModifiedBy>Nocerino Stefania</cp:lastModifiedBy>
  <cp:lastPrinted>2018-07-27T10:33:39Z</cp:lastPrinted>
  <dcterms:created xsi:type="dcterms:W3CDTF">2018-07-27T10:02:49Z</dcterms:created>
  <dcterms:modified xsi:type="dcterms:W3CDTF">2019-01-29T12:56:26Z</dcterms:modified>
</cp:coreProperties>
</file>